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Active Files\Information Dissemination\Special Releases Materials\2025\"/>
    </mc:Choice>
  </mc:AlternateContent>
  <xr:revisionPtr revIDLastSave="0" documentId="13_ncr:1_{AB13D322-12C0-4B27-871B-B61AFA94444A}" xr6:coauthVersionLast="47" xr6:coauthVersionMax="47" xr10:uidLastSave="{00000000-0000-0000-0000-000000000000}"/>
  <bookViews>
    <workbookView xWindow="-120" yWindow="-120" windowWidth="29040" windowHeight="15840" tabRatio="799" activeTab="2" xr2:uid="{B17AE8C1-3EE9-440A-B518-BA28F04AB12C}"/>
  </bookViews>
  <sheets>
    <sheet name="Table 1" sheetId="15" r:id="rId1"/>
    <sheet name="Table 2" sheetId="19" r:id="rId2"/>
    <sheet name="Table 3" sheetId="2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0" l="1"/>
  <c r="F20" i="20"/>
  <c r="F6" i="20"/>
  <c r="F25" i="20"/>
  <c r="D25" i="20"/>
  <c r="F24" i="20"/>
  <c r="D24" i="20"/>
  <c r="F23" i="20"/>
  <c r="D23" i="20"/>
  <c r="D22" i="20"/>
  <c r="F21" i="20"/>
  <c r="D21" i="20"/>
  <c r="D20" i="20"/>
  <c r="F19" i="20"/>
  <c r="D19" i="20"/>
  <c r="F18" i="20"/>
  <c r="D18" i="20"/>
  <c r="F17" i="20"/>
  <c r="D17" i="20"/>
  <c r="F16" i="20"/>
  <c r="D16" i="20"/>
  <c r="F15" i="20"/>
  <c r="D15" i="20"/>
  <c r="F14" i="20"/>
  <c r="D14" i="20"/>
  <c r="F13" i="20"/>
  <c r="D13" i="20"/>
  <c r="D12" i="20"/>
  <c r="F11" i="20"/>
  <c r="D11" i="20"/>
  <c r="F10" i="20"/>
  <c r="D10" i="20"/>
  <c r="F9" i="20"/>
  <c r="D9" i="20"/>
  <c r="D8" i="20"/>
  <c r="D7" i="20"/>
  <c r="D6" i="20"/>
  <c r="D5" i="20"/>
  <c r="F16" i="19"/>
  <c r="D16" i="19"/>
  <c r="F15" i="19"/>
  <c r="D15" i="19"/>
  <c r="F14" i="19"/>
  <c r="D14" i="19"/>
  <c r="F13" i="19"/>
  <c r="D13" i="19"/>
  <c r="F12" i="19"/>
  <c r="F11" i="19"/>
  <c r="F10" i="19"/>
  <c r="F9" i="19"/>
  <c r="F8" i="19"/>
  <c r="D8" i="19"/>
  <c r="F7" i="19"/>
  <c r="D7" i="19"/>
  <c r="F6" i="19"/>
  <c r="D6" i="19"/>
  <c r="D5" i="19"/>
  <c r="F5" i="19" l="1"/>
  <c r="D7" i="15"/>
  <c r="D6" i="15"/>
  <c r="C5" i="15"/>
  <c r="B5" i="15"/>
  <c r="F7" i="15" l="1"/>
  <c r="D5" i="15"/>
  <c r="F6" i="15"/>
  <c r="F5" i="15"/>
</calcChain>
</file>

<file path=xl/sharedStrings.xml><?xml version="1.0" encoding="utf-8"?>
<sst xmlns="http://schemas.openxmlformats.org/spreadsheetml/2006/main" count="73" uniqueCount="47">
  <si>
    <t>Aquaculture</t>
  </si>
  <si>
    <t>..</t>
  </si>
  <si>
    <t>Subsector</t>
  </si>
  <si>
    <t>Total</t>
  </si>
  <si>
    <t>Inland Fisheries</t>
  </si>
  <si>
    <t>TOTAL</t>
  </si>
  <si>
    <t>FISH</t>
  </si>
  <si>
    <t>Carp</t>
  </si>
  <si>
    <t>Catfish (Hito)</t>
  </si>
  <si>
    <t>Catfish (Kanduli)</t>
  </si>
  <si>
    <t>Eel (Igat)</t>
  </si>
  <si>
    <t>Freshwater goby (Biya)</t>
  </si>
  <si>
    <t>Gourami</t>
  </si>
  <si>
    <t>Milkfish (Bangus)</t>
  </si>
  <si>
    <t>Mudfish (Dalag)</t>
  </si>
  <si>
    <t>Silver perch (Ayungin)</t>
  </si>
  <si>
    <t>Starry goby (Dulong)</t>
  </si>
  <si>
    <t>Tilapia</t>
  </si>
  <si>
    <t>Big head carp</t>
  </si>
  <si>
    <t>Other fishes</t>
  </si>
  <si>
    <t>CRUSTACEANS</t>
  </si>
  <si>
    <t>Freshwater shrimp (Hipon)</t>
  </si>
  <si>
    <t>MOLLUSCS</t>
  </si>
  <si>
    <t>Freshwater clams (Tulya)</t>
  </si>
  <si>
    <t>Snail (Suso)</t>
  </si>
  <si>
    <t>Other molluscs</t>
  </si>
  <si>
    <t>Note: Percent change and percent share may yield different results when computed due to rounding</t>
  </si>
  <si>
    <t>Sources: Philippine Statistics Authority, Quarterly Fisheries Survey, Quarterly Inland Fisheries Survey, and</t>
  </si>
  <si>
    <t xml:space="preserve">                Quarterly Aquaculture Survey</t>
  </si>
  <si>
    <t>FRESHWATER FISHPOND</t>
  </si>
  <si>
    <t>Catfish</t>
  </si>
  <si>
    <t>Others</t>
  </si>
  <si>
    <t>FRESHWATER PEN</t>
  </si>
  <si>
    <t>Milkfish</t>
  </si>
  <si>
    <t>FRESHWATER CAGE</t>
  </si>
  <si>
    <t>-</t>
  </si>
  <si>
    <t>p - Preliminary   .. Data not available</t>
  </si>
  <si>
    <t>Type of Environment/Species</t>
  </si>
  <si>
    <t>Table 1. Volume of Fisheries Production (in Metric Tons) by Subsector: 
Laguna, Third Quarter 2023-2024</t>
  </si>
  <si>
    <r>
      <t>Table 3. Volume of Inland Fisheries Production (in Metric Tons) by Species: 
Laguna, Third Quarter 2023-2024</t>
    </r>
    <r>
      <rPr>
        <vertAlign val="superscript"/>
        <sz val="11"/>
        <color theme="1"/>
        <rFont val="Arial"/>
        <family val="2"/>
      </rPr>
      <t xml:space="preserve"> </t>
    </r>
  </si>
  <si>
    <t>Table 2. Volume of Aquaculture Fisheries Production (in Metric Tons) by Type of Environment/Species: 
Laguna, Third Quarter 2023-2024</t>
  </si>
  <si>
    <t>Species</t>
  </si>
  <si>
    <t>Percent Change (%)</t>
  </si>
  <si>
    <t>Percent Share to Total Volume of Fisheries Production (%)</t>
  </si>
  <si>
    <t>a/ - less than 0.1 percent</t>
  </si>
  <si>
    <t>a/</t>
  </si>
  <si>
    <t>Volume of Production 
(metric 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</si>
</sst>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Border="0" applyAlignment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/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5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3" fontId="3" fillId="2" borderId="2" xfId="1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/>
    <xf numFmtId="164" fontId="3" fillId="2" borderId="6" xfId="0" applyNumberFormat="1" applyFont="1" applyFill="1" applyBorder="1"/>
    <xf numFmtId="0" fontId="3" fillId="2" borderId="2" xfId="0" applyFont="1" applyFill="1" applyBorder="1" applyAlignment="1">
      <alignment horizontal="left" vertical="center" indent="2"/>
    </xf>
    <xf numFmtId="4" fontId="3" fillId="2" borderId="11" xfId="0" applyNumberFormat="1" applyFont="1" applyFill="1" applyBorder="1"/>
    <xf numFmtId="0" fontId="3" fillId="2" borderId="3" xfId="0" applyFont="1" applyFill="1" applyBorder="1" applyAlignment="1">
      <alignment horizontal="left" vertical="center" indent="2"/>
    </xf>
    <xf numFmtId="43" fontId="3" fillId="2" borderId="3" xfId="1" applyFont="1" applyFill="1" applyBorder="1" applyAlignment="1">
      <alignment vertical="center"/>
    </xf>
    <xf numFmtId="164" fontId="3" fillId="2" borderId="7" xfId="0" applyNumberFormat="1" applyFont="1" applyFill="1" applyBorder="1" applyAlignment="1">
      <alignment horizontal="right" vertical="center"/>
    </xf>
    <xf numFmtId="4" fontId="3" fillId="2" borderId="10" xfId="0" applyNumberFormat="1" applyFont="1" applyFill="1" applyBorder="1"/>
    <xf numFmtId="164" fontId="3" fillId="2" borderId="7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/>
    <xf numFmtId="2" fontId="3" fillId="2" borderId="2" xfId="0" applyNumberFormat="1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vertical="center"/>
    </xf>
    <xf numFmtId="164" fontId="3" fillId="2" borderId="0" xfId="0" applyNumberFormat="1" applyFont="1" applyFill="1"/>
    <xf numFmtId="0" fontId="6" fillId="2" borderId="2" xfId="2" applyFont="1" applyFill="1" applyBorder="1" applyAlignment="1">
      <alignment horizontal="left" vertical="center"/>
    </xf>
    <xf numFmtId="2" fontId="6" fillId="2" borderId="2" xfId="2" applyNumberFormat="1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0" fontId="6" fillId="2" borderId="2" xfId="2" applyFont="1" applyFill="1" applyBorder="1" applyAlignment="1">
      <alignment horizontal="left" vertical="center" indent="1"/>
    </xf>
    <xf numFmtId="0" fontId="0" fillId="2" borderId="2" xfId="0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6" fillId="2" borderId="3" xfId="2" applyFont="1" applyFill="1" applyBorder="1" applyAlignment="1">
      <alignment horizontal="left" vertical="center" indent="1"/>
    </xf>
    <xf numFmtId="2" fontId="6" fillId="2" borderId="3" xfId="2" applyNumberFormat="1" applyFont="1" applyFill="1" applyBorder="1" applyAlignment="1">
      <alignment vertical="center"/>
    </xf>
    <xf numFmtId="164" fontId="3" fillId="2" borderId="7" xfId="0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39" fontId="3" fillId="2" borderId="1" xfId="0" applyNumberFormat="1" applyFont="1" applyFill="1" applyBorder="1" applyAlignment="1">
      <alignment vertical="center"/>
    </xf>
    <xf numFmtId="4" fontId="3" fillId="2" borderId="9" xfId="0" applyNumberFormat="1" applyFont="1" applyFill="1" applyBorder="1" applyAlignment="1">
      <alignment vertical="center"/>
    </xf>
    <xf numFmtId="39" fontId="3" fillId="2" borderId="2" xfId="0" applyNumberFormat="1" applyFont="1" applyFill="1" applyBorder="1" applyAlignment="1">
      <alignment vertical="center"/>
    </xf>
    <xf numFmtId="4" fontId="3" fillId="2" borderId="11" xfId="0" applyNumberFormat="1" applyFont="1" applyFill="1" applyBorder="1" applyAlignment="1">
      <alignment vertical="center"/>
    </xf>
    <xf numFmtId="164" fontId="3" fillId="2" borderId="0" xfId="0" applyNumberFormat="1" applyFont="1" applyFill="1" applyAlignment="1">
      <alignment horizontal="right" vertical="center"/>
    </xf>
    <xf numFmtId="164" fontId="3" fillId="2" borderId="0" xfId="0" applyNumberFormat="1" applyFont="1" applyFill="1" applyAlignment="1">
      <alignment vertical="center"/>
    </xf>
    <xf numFmtId="1" fontId="3" fillId="2" borderId="6" xfId="0" applyNumberFormat="1" applyFont="1" applyFill="1" applyBorder="1" applyAlignment="1">
      <alignment vertical="center"/>
    </xf>
    <xf numFmtId="39" fontId="3" fillId="2" borderId="3" xfId="0" applyNumberFormat="1" applyFont="1" applyFill="1" applyBorder="1" applyAlignment="1">
      <alignment vertical="center"/>
    </xf>
    <xf numFmtId="4" fontId="3" fillId="2" borderId="10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</cellXfs>
  <cellStyles count="3">
    <cellStyle name="Comma" xfId="1" builtinId="3"/>
    <cellStyle name="Normal" xfId="0" builtinId="0"/>
    <cellStyle name="Normal 2" xfId="2" xr:uid="{64340DD2-A87B-4241-9DAE-4952EC1BD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CD21-F9D0-4EA1-8716-A0E56DECABE9}">
  <dimension ref="A1:I12"/>
  <sheetViews>
    <sheetView workbookViewId="0">
      <selection activeCell="K7" sqref="K7"/>
    </sheetView>
  </sheetViews>
  <sheetFormatPr defaultRowHeight="14.25" x14ac:dyDescent="0.2"/>
  <cols>
    <col min="1" max="1" width="29.140625" style="1" customWidth="1"/>
    <col min="2" max="3" width="15.7109375" style="1" customWidth="1"/>
    <col min="4" max="4" width="16.140625" style="1" customWidth="1"/>
    <col min="5" max="5" width="1.28515625" style="5" customWidth="1"/>
    <col min="6" max="6" width="20.5703125" style="1" customWidth="1"/>
    <col min="7" max="7" width="1.28515625" style="5" customWidth="1"/>
    <col min="8" max="8" width="11.28515625" style="5" bestFit="1" customWidth="1"/>
    <col min="9" max="9" width="9.140625" style="5"/>
    <col min="10" max="16384" width="9.140625" style="1"/>
  </cols>
  <sheetData>
    <row r="1" spans="1:9" ht="18.75" customHeight="1" x14ac:dyDescent="0.2">
      <c r="A1" s="4" t="s">
        <v>38</v>
      </c>
      <c r="B1" s="54"/>
      <c r="C1" s="54"/>
      <c r="D1" s="54"/>
      <c r="E1" s="54"/>
      <c r="F1" s="54"/>
      <c r="G1" s="54"/>
    </row>
    <row r="3" spans="1:9" s="2" customFormat="1" ht="48" customHeight="1" x14ac:dyDescent="0.25">
      <c r="A3" s="52" t="s">
        <v>2</v>
      </c>
      <c r="B3" s="50" t="s">
        <v>46</v>
      </c>
      <c r="C3" s="51"/>
      <c r="D3" s="46" t="s">
        <v>42</v>
      </c>
      <c r="E3" s="47"/>
      <c r="F3" s="50" t="s">
        <v>43</v>
      </c>
      <c r="G3" s="51"/>
      <c r="H3" s="6"/>
      <c r="I3" s="6"/>
    </row>
    <row r="4" spans="1:9" ht="21.75" customHeight="1" x14ac:dyDescent="0.2">
      <c r="A4" s="53"/>
      <c r="B4" s="9">
        <v>2023</v>
      </c>
      <c r="C4" s="9">
        <v>2024</v>
      </c>
      <c r="D4" s="48"/>
      <c r="E4" s="49"/>
      <c r="F4" s="48">
        <v>2024</v>
      </c>
      <c r="G4" s="49"/>
    </row>
    <row r="5" spans="1:9" ht="21.75" customHeight="1" x14ac:dyDescent="0.2">
      <c r="A5" s="10" t="s">
        <v>3</v>
      </c>
      <c r="B5" s="11">
        <f>SUM(B6:B7)</f>
        <v>3040.8300000000004</v>
      </c>
      <c r="C5" s="11">
        <f t="shared" ref="C5" si="0">SUM(C6:C7)</f>
        <v>3467.4900000000002</v>
      </c>
      <c r="D5" s="12">
        <f>((C5-B5)/B5)*100</f>
        <v>14.03103757855585</v>
      </c>
      <c r="E5" s="13"/>
      <c r="F5" s="14">
        <f>F6+F7</f>
        <v>100</v>
      </c>
      <c r="G5" s="13"/>
    </row>
    <row r="6" spans="1:9" ht="21.75" customHeight="1" x14ac:dyDescent="0.2">
      <c r="A6" s="15" t="s">
        <v>4</v>
      </c>
      <c r="B6" s="11">
        <v>2808.26</v>
      </c>
      <c r="C6" s="11">
        <v>3119.09</v>
      </c>
      <c r="D6" s="12">
        <f>((C6-B6)/B6)*100</f>
        <v>11.068419590778628</v>
      </c>
      <c r="E6" s="16"/>
      <c r="F6" s="14">
        <f>C6/C5*100</f>
        <v>89.952386308251789</v>
      </c>
      <c r="G6" s="16"/>
    </row>
    <row r="7" spans="1:9" ht="21.75" customHeight="1" x14ac:dyDescent="0.2">
      <c r="A7" s="17" t="s">
        <v>0</v>
      </c>
      <c r="B7" s="18">
        <v>232.57</v>
      </c>
      <c r="C7" s="18">
        <v>348.4</v>
      </c>
      <c r="D7" s="19">
        <f>((C7-B7)/B7)*100</f>
        <v>49.804359977641134</v>
      </c>
      <c r="E7" s="20"/>
      <c r="F7" s="21">
        <f>C7/C5*100</f>
        <v>10.047613691748209</v>
      </c>
      <c r="G7" s="20"/>
    </row>
    <row r="9" spans="1:9" x14ac:dyDescent="0.2">
      <c r="A9" s="3" t="s">
        <v>26</v>
      </c>
    </row>
    <row r="10" spans="1:9" x14ac:dyDescent="0.2">
      <c r="A10" s="3" t="s">
        <v>27</v>
      </c>
    </row>
    <row r="11" spans="1:9" x14ac:dyDescent="0.2">
      <c r="A11" s="3" t="s">
        <v>28</v>
      </c>
    </row>
    <row r="12" spans="1:9" x14ac:dyDescent="0.2">
      <c r="A12" s="3"/>
    </row>
  </sheetData>
  <mergeCells count="5">
    <mergeCell ref="A3:A4"/>
    <mergeCell ref="B3:C3"/>
    <mergeCell ref="D3:E4"/>
    <mergeCell ref="F3:G3"/>
    <mergeCell ref="F4:G4"/>
  </mergeCells>
  <pageMargins left="0.7" right="0.7" top="0.75" bottom="0.75" header="0.3" footer="0.3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DD49-9465-42EE-845E-0A586727E9D6}">
  <dimension ref="A1:I23"/>
  <sheetViews>
    <sheetView workbookViewId="0">
      <selection activeCell="K7" sqref="K7"/>
    </sheetView>
  </sheetViews>
  <sheetFormatPr defaultRowHeight="14.25" x14ac:dyDescent="0.2"/>
  <cols>
    <col min="1" max="1" width="29.140625" style="1" customWidth="1"/>
    <col min="2" max="3" width="15.7109375" style="1" customWidth="1"/>
    <col min="4" max="4" width="16.140625" style="1" customWidth="1"/>
    <col min="5" max="5" width="1.28515625" style="5" customWidth="1"/>
    <col min="6" max="6" width="20.5703125" style="1" customWidth="1"/>
    <col min="7" max="7" width="1.28515625" style="5" customWidth="1"/>
    <col min="8" max="8" width="11.28515625" style="5" bestFit="1" customWidth="1"/>
    <col min="9" max="9" width="9.140625" style="5"/>
    <col min="10" max="16384" width="9.140625" style="1"/>
  </cols>
  <sheetData>
    <row r="1" spans="1:7" ht="24" customHeight="1" x14ac:dyDescent="0.2">
      <c r="A1" s="4" t="s">
        <v>40</v>
      </c>
      <c r="B1" s="4"/>
      <c r="C1" s="4"/>
      <c r="D1" s="4"/>
      <c r="E1" s="4"/>
      <c r="F1" s="4"/>
      <c r="G1" s="4"/>
    </row>
    <row r="3" spans="1:7" ht="50.25" customHeight="1" x14ac:dyDescent="0.2">
      <c r="A3" s="22" t="s">
        <v>37</v>
      </c>
      <c r="B3" s="50" t="s">
        <v>46</v>
      </c>
      <c r="C3" s="51"/>
      <c r="D3" s="46" t="s">
        <v>42</v>
      </c>
      <c r="E3" s="47"/>
      <c r="F3" s="50" t="s">
        <v>43</v>
      </c>
      <c r="G3" s="51"/>
    </row>
    <row r="4" spans="1:7" ht="21.75" customHeight="1" x14ac:dyDescent="0.2">
      <c r="A4" s="23"/>
      <c r="B4" s="9">
        <v>2023</v>
      </c>
      <c r="C4" s="9">
        <v>2024</v>
      </c>
      <c r="D4" s="48"/>
      <c r="E4" s="49"/>
      <c r="F4" s="48">
        <v>2024</v>
      </c>
      <c r="G4" s="49"/>
    </row>
    <row r="5" spans="1:7" ht="21.75" customHeight="1" x14ac:dyDescent="0.2">
      <c r="A5" s="10" t="s">
        <v>3</v>
      </c>
      <c r="B5" s="10">
        <v>232.57</v>
      </c>
      <c r="C5" s="24">
        <v>348.4</v>
      </c>
      <c r="D5" s="25">
        <f>((C5-B5)/B5)*100</f>
        <v>49.804359977641134</v>
      </c>
      <c r="E5" s="13"/>
      <c r="F5" s="26">
        <f>F6+F10+F13</f>
        <v>100.0028702640643</v>
      </c>
      <c r="G5" s="13"/>
    </row>
    <row r="6" spans="1:7" ht="21.75" customHeight="1" x14ac:dyDescent="0.2">
      <c r="A6" s="27" t="s">
        <v>29</v>
      </c>
      <c r="B6" s="28">
        <v>31.47</v>
      </c>
      <c r="C6" s="28">
        <v>39.450000000000003</v>
      </c>
      <c r="D6" s="29">
        <f>((C6-B6)/B6)*100</f>
        <v>25.357483317445201</v>
      </c>
      <c r="E6" s="16"/>
      <c r="F6" s="26">
        <f>C6/C5*100</f>
        <v>11.323191733639497</v>
      </c>
      <c r="G6" s="16"/>
    </row>
    <row r="7" spans="1:7" ht="21.75" customHeight="1" x14ac:dyDescent="0.2">
      <c r="A7" s="30" t="s">
        <v>17</v>
      </c>
      <c r="B7" s="28">
        <v>0.32</v>
      </c>
      <c r="C7" s="28">
        <v>0.16</v>
      </c>
      <c r="D7" s="29">
        <f>((C7-B7)/B7)*100</f>
        <v>-50</v>
      </c>
      <c r="E7" s="16"/>
      <c r="F7" s="26">
        <f t="shared" ref="F7:F8" si="0">C7/$C$6*100</f>
        <v>0.40557667934093788</v>
      </c>
      <c r="G7" s="16"/>
    </row>
    <row r="8" spans="1:7" ht="21.75" customHeight="1" x14ac:dyDescent="0.2">
      <c r="A8" s="30" t="s">
        <v>30</v>
      </c>
      <c r="B8" s="28">
        <v>31.15</v>
      </c>
      <c r="C8" s="28">
        <v>39.22</v>
      </c>
      <c r="D8" s="29">
        <f>((C8-B8)/B8)*100</f>
        <v>25.90690208667737</v>
      </c>
      <c r="E8" s="16"/>
      <c r="F8" s="26">
        <f t="shared" si="0"/>
        <v>99.416983523447385</v>
      </c>
      <c r="G8" s="16"/>
    </row>
    <row r="9" spans="1:7" ht="21.75" customHeight="1" x14ac:dyDescent="0.2">
      <c r="A9" s="30" t="s">
        <v>31</v>
      </c>
      <c r="B9" s="31" t="s">
        <v>1</v>
      </c>
      <c r="C9" s="28">
        <v>0.06</v>
      </c>
      <c r="D9" s="32" t="s">
        <v>35</v>
      </c>
      <c r="E9" s="16"/>
      <c r="F9" s="26">
        <f>C9/$C$6*100</f>
        <v>0.15209125475285171</v>
      </c>
      <c r="G9" s="16"/>
    </row>
    <row r="10" spans="1:7" ht="21.75" customHeight="1" x14ac:dyDescent="0.2">
      <c r="A10" s="27" t="s">
        <v>32</v>
      </c>
      <c r="B10" s="31" t="s">
        <v>1</v>
      </c>
      <c r="C10" s="28">
        <v>22.91</v>
      </c>
      <c r="D10" s="32" t="s">
        <v>35</v>
      </c>
      <c r="E10" s="16"/>
      <c r="F10" s="26">
        <f>C10/C5*100</f>
        <v>6.5757749712973599</v>
      </c>
      <c r="G10" s="16"/>
    </row>
    <row r="11" spans="1:7" ht="21.75" customHeight="1" x14ac:dyDescent="0.2">
      <c r="A11" s="30" t="s">
        <v>33</v>
      </c>
      <c r="B11" s="31" t="s">
        <v>1</v>
      </c>
      <c r="C11" s="28">
        <v>19.29</v>
      </c>
      <c r="D11" s="32" t="s">
        <v>35</v>
      </c>
      <c r="E11" s="16"/>
      <c r="F11" s="26">
        <f>C11/C10*100</f>
        <v>84.199039720646013</v>
      </c>
      <c r="G11" s="16"/>
    </row>
    <row r="12" spans="1:7" ht="21.75" customHeight="1" x14ac:dyDescent="0.2">
      <c r="A12" s="30" t="s">
        <v>17</v>
      </c>
      <c r="B12" s="31" t="s">
        <v>1</v>
      </c>
      <c r="C12" s="28">
        <v>3.62</v>
      </c>
      <c r="D12" s="32" t="s">
        <v>35</v>
      </c>
      <c r="E12" s="16"/>
      <c r="F12" s="26">
        <f>C12/C10*100</f>
        <v>15.800960279353996</v>
      </c>
      <c r="G12" s="16"/>
    </row>
    <row r="13" spans="1:7" ht="21.75" customHeight="1" x14ac:dyDescent="0.2">
      <c r="A13" s="27" t="s">
        <v>34</v>
      </c>
      <c r="B13" s="28">
        <v>201.09</v>
      </c>
      <c r="C13" s="28">
        <v>286.05</v>
      </c>
      <c r="D13" s="29">
        <f>((C13-B13)/B13)*100</f>
        <v>42.249738922870364</v>
      </c>
      <c r="E13" s="16"/>
      <c r="F13" s="26">
        <f>C13/C5*100</f>
        <v>82.103903559127446</v>
      </c>
      <c r="G13" s="16"/>
    </row>
    <row r="14" spans="1:7" ht="21.75" customHeight="1" x14ac:dyDescent="0.2">
      <c r="A14" s="30" t="s">
        <v>33</v>
      </c>
      <c r="B14" s="28">
        <v>25</v>
      </c>
      <c r="C14" s="28">
        <v>8.6300000000000008</v>
      </c>
      <c r="D14" s="29">
        <f>((C14-B14)/B14)*100</f>
        <v>-65.47999999999999</v>
      </c>
      <c r="E14" s="16"/>
      <c r="F14" s="26">
        <f>C14/$C$13*100</f>
        <v>3.0169550777836047</v>
      </c>
      <c r="G14" s="16"/>
    </row>
    <row r="15" spans="1:7" ht="21.75" customHeight="1" x14ac:dyDescent="0.2">
      <c r="A15" s="30" t="s">
        <v>17</v>
      </c>
      <c r="B15" s="28">
        <v>163.37</v>
      </c>
      <c r="C15" s="28">
        <v>230.12</v>
      </c>
      <c r="D15" s="29">
        <f>((C15-B15)/B15)*100</f>
        <v>40.858174695476521</v>
      </c>
      <c r="E15" s="16"/>
      <c r="F15" s="26">
        <f t="shared" ref="F15:F16" si="1">C15/$C$13*100</f>
        <v>80.447474217794095</v>
      </c>
      <c r="G15" s="16"/>
    </row>
    <row r="16" spans="1:7" ht="21.75" customHeight="1" x14ac:dyDescent="0.2">
      <c r="A16" s="33" t="s">
        <v>7</v>
      </c>
      <c r="B16" s="34">
        <v>12.72</v>
      </c>
      <c r="C16" s="34">
        <v>47.3</v>
      </c>
      <c r="D16" s="35">
        <f>((C16-B16)/B16)*100</f>
        <v>271.85534591194966</v>
      </c>
      <c r="E16" s="20"/>
      <c r="F16" s="21">
        <f t="shared" si="1"/>
        <v>16.535570704422302</v>
      </c>
      <c r="G16" s="20"/>
    </row>
    <row r="18" spans="1:9" x14ac:dyDescent="0.2">
      <c r="A18" s="3" t="s">
        <v>36</v>
      </c>
      <c r="E18" s="1"/>
      <c r="G18" s="1"/>
      <c r="H18" s="1"/>
      <c r="I18" s="1"/>
    </row>
    <row r="19" spans="1:9" x14ac:dyDescent="0.2">
      <c r="A19" s="3" t="s">
        <v>26</v>
      </c>
    </row>
    <row r="20" spans="1:9" x14ac:dyDescent="0.2">
      <c r="A20" s="3" t="s">
        <v>27</v>
      </c>
    </row>
    <row r="21" spans="1:9" x14ac:dyDescent="0.2">
      <c r="A21" s="3" t="s">
        <v>28</v>
      </c>
    </row>
    <row r="22" spans="1:9" x14ac:dyDescent="0.2">
      <c r="A22" s="3"/>
    </row>
    <row r="23" spans="1:9" x14ac:dyDescent="0.2">
      <c r="A23" s="3"/>
    </row>
  </sheetData>
  <mergeCells count="4">
    <mergeCell ref="B3:C3"/>
    <mergeCell ref="D3:E4"/>
    <mergeCell ref="F3:G3"/>
    <mergeCell ref="F4:G4"/>
  </mergeCells>
  <pageMargins left="0.7" right="0.7" top="0.75" bottom="0.75" header="0.3" footer="0.3"/>
  <pageSetup paperSize="9" scale="8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A19D-8D96-4A91-9D9D-05F44A8E7669}">
  <dimension ref="A1:I30"/>
  <sheetViews>
    <sheetView tabSelected="1" workbookViewId="0">
      <selection activeCell="I22" sqref="I22"/>
    </sheetView>
  </sheetViews>
  <sheetFormatPr defaultRowHeight="14.25" x14ac:dyDescent="0.2"/>
  <cols>
    <col min="1" max="1" width="29.140625" style="1" customWidth="1"/>
    <col min="2" max="3" width="15.7109375" style="1" customWidth="1"/>
    <col min="4" max="4" width="16.140625" style="1" customWidth="1"/>
    <col min="5" max="5" width="1.28515625" style="5" customWidth="1"/>
    <col min="6" max="6" width="20.5703125" style="1" customWidth="1"/>
    <col min="7" max="7" width="1.28515625" style="5" customWidth="1"/>
    <col min="8" max="8" width="11.28515625" style="5" bestFit="1" customWidth="1"/>
    <col min="9" max="9" width="9.140625" style="5"/>
    <col min="10" max="16384" width="9.140625" style="1"/>
  </cols>
  <sheetData>
    <row r="1" spans="1:9" ht="19.5" customHeight="1" x14ac:dyDescent="0.2">
      <c r="A1" s="4" t="s">
        <v>39</v>
      </c>
      <c r="B1" s="4"/>
      <c r="C1" s="4"/>
      <c r="D1" s="4"/>
      <c r="E1" s="4"/>
      <c r="F1" s="4"/>
      <c r="G1" s="4"/>
    </row>
    <row r="3" spans="1:9" ht="50.25" customHeight="1" x14ac:dyDescent="0.2">
      <c r="A3" s="22" t="s">
        <v>41</v>
      </c>
      <c r="B3" s="50" t="s">
        <v>46</v>
      </c>
      <c r="C3" s="51"/>
      <c r="D3" s="46" t="s">
        <v>42</v>
      </c>
      <c r="E3" s="47"/>
      <c r="F3" s="50" t="s">
        <v>43</v>
      </c>
      <c r="G3" s="51"/>
    </row>
    <row r="4" spans="1:9" ht="21.75" customHeight="1" x14ac:dyDescent="0.2">
      <c r="A4" s="23"/>
      <c r="B4" s="9">
        <v>2023</v>
      </c>
      <c r="C4" s="9">
        <v>2024</v>
      </c>
      <c r="D4" s="48"/>
      <c r="E4" s="49"/>
      <c r="F4" s="48">
        <v>2024</v>
      </c>
      <c r="G4" s="49"/>
    </row>
    <row r="5" spans="1:9" s="4" customFormat="1" ht="21.75" customHeight="1" x14ac:dyDescent="0.25">
      <c r="A5" s="36" t="s">
        <v>5</v>
      </c>
      <c r="B5" s="37">
        <v>2808.26</v>
      </c>
      <c r="C5" s="37">
        <v>3119.09</v>
      </c>
      <c r="D5" s="29">
        <f t="shared" ref="D5:D25" si="0">((C5-B5)/B5)*100</f>
        <v>11.068419590778628</v>
      </c>
      <c r="E5" s="38"/>
      <c r="F5" s="42">
        <v>100</v>
      </c>
      <c r="G5" s="38"/>
      <c r="H5" s="7"/>
      <c r="I5" s="7"/>
    </row>
    <row r="6" spans="1:9" s="4" customFormat="1" ht="21.75" customHeight="1" x14ac:dyDescent="0.25">
      <c r="A6" s="27" t="s">
        <v>6</v>
      </c>
      <c r="B6" s="39">
        <v>437.86</v>
      </c>
      <c r="C6" s="39">
        <v>533.91999999999996</v>
      </c>
      <c r="D6" s="29">
        <f t="shared" si="0"/>
        <v>21.938519161375769</v>
      </c>
      <c r="E6" s="40"/>
      <c r="F6" s="42">
        <f>(C6/C5)*100</f>
        <v>17.117813208339612</v>
      </c>
      <c r="G6" s="40"/>
      <c r="H6" s="7"/>
      <c r="I6" s="7"/>
    </row>
    <row r="7" spans="1:9" s="4" customFormat="1" ht="21.75" customHeight="1" x14ac:dyDescent="0.25">
      <c r="A7" s="30" t="s">
        <v>7</v>
      </c>
      <c r="B7" s="39">
        <v>1.68</v>
      </c>
      <c r="C7" s="39">
        <v>1.21</v>
      </c>
      <c r="D7" s="29">
        <f t="shared" si="0"/>
        <v>-27.976190476190478</v>
      </c>
      <c r="E7" s="40"/>
      <c r="F7" s="41" t="s">
        <v>45</v>
      </c>
      <c r="G7" s="40"/>
      <c r="H7" s="7"/>
      <c r="I7" s="7"/>
    </row>
    <row r="8" spans="1:9" s="4" customFormat="1" ht="21.75" customHeight="1" x14ac:dyDescent="0.25">
      <c r="A8" s="30" t="s">
        <v>8</v>
      </c>
      <c r="B8" s="39">
        <v>0.43</v>
      </c>
      <c r="C8" s="39">
        <v>0.83</v>
      </c>
      <c r="D8" s="29">
        <f t="shared" si="0"/>
        <v>93.023255813953483</v>
      </c>
      <c r="E8" s="40"/>
      <c r="F8" s="41" t="s">
        <v>45</v>
      </c>
      <c r="G8" s="40"/>
      <c r="H8" s="7"/>
      <c r="I8" s="7"/>
    </row>
    <row r="9" spans="1:9" s="4" customFormat="1" ht="21.75" customHeight="1" x14ac:dyDescent="0.25">
      <c r="A9" s="30" t="s">
        <v>9</v>
      </c>
      <c r="B9" s="39">
        <v>10.57</v>
      </c>
      <c r="C9" s="39">
        <v>19.91</v>
      </c>
      <c r="D9" s="29">
        <f t="shared" si="0"/>
        <v>88.363292336802274</v>
      </c>
      <c r="E9" s="40"/>
      <c r="F9" s="42">
        <f t="shared" ref="F9:F25" si="1">C9/$C$5*100</f>
        <v>0.63832720440897828</v>
      </c>
      <c r="G9" s="40"/>
      <c r="H9" s="7"/>
      <c r="I9" s="7"/>
    </row>
    <row r="10" spans="1:9" s="4" customFormat="1" ht="21.75" customHeight="1" x14ac:dyDescent="0.25">
      <c r="A10" s="30" t="s">
        <v>10</v>
      </c>
      <c r="B10" s="39">
        <v>1.94</v>
      </c>
      <c r="C10" s="39">
        <v>2.93</v>
      </c>
      <c r="D10" s="29">
        <f t="shared" si="0"/>
        <v>51.030927835051557</v>
      </c>
      <c r="E10" s="40"/>
      <c r="F10" s="42">
        <f t="shared" si="1"/>
        <v>9.3937654892933514E-2</v>
      </c>
      <c r="G10" s="40"/>
      <c r="H10" s="7"/>
      <c r="I10" s="7"/>
    </row>
    <row r="11" spans="1:9" s="4" customFormat="1" ht="21.75" customHeight="1" x14ac:dyDescent="0.25">
      <c r="A11" s="30" t="s">
        <v>11</v>
      </c>
      <c r="B11" s="39">
        <v>1.84</v>
      </c>
      <c r="C11" s="39">
        <v>1.84</v>
      </c>
      <c r="D11" s="43">
        <f t="shared" si="0"/>
        <v>0</v>
      </c>
      <c r="E11" s="40"/>
      <c r="F11" s="42">
        <f t="shared" si="1"/>
        <v>5.8991564847439476E-2</v>
      </c>
      <c r="G11" s="40"/>
      <c r="H11" s="7"/>
      <c r="I11" s="7"/>
    </row>
    <row r="12" spans="1:9" s="4" customFormat="1" ht="21.75" customHeight="1" x14ac:dyDescent="0.25">
      <c r="A12" s="30" t="s">
        <v>12</v>
      </c>
      <c r="B12" s="39">
        <v>3.53</v>
      </c>
      <c r="C12" s="39">
        <v>1.24</v>
      </c>
      <c r="D12" s="29">
        <f t="shared" si="0"/>
        <v>-64.87252124645893</v>
      </c>
      <c r="E12" s="40"/>
      <c r="F12" s="41" t="s">
        <v>45</v>
      </c>
      <c r="G12" s="40"/>
      <c r="H12" s="7"/>
      <c r="I12" s="7"/>
    </row>
    <row r="13" spans="1:9" s="4" customFormat="1" ht="21.75" customHeight="1" x14ac:dyDescent="0.25">
      <c r="A13" s="30" t="s">
        <v>13</v>
      </c>
      <c r="B13" s="39">
        <v>2.5499999999999998</v>
      </c>
      <c r="C13" s="39">
        <v>14.86</v>
      </c>
      <c r="D13" s="29">
        <f t="shared" si="0"/>
        <v>482.74509803921563</v>
      </c>
      <c r="E13" s="40"/>
      <c r="F13" s="42">
        <f t="shared" si="1"/>
        <v>0.47642100740921228</v>
      </c>
      <c r="G13" s="40"/>
      <c r="H13" s="7"/>
      <c r="I13" s="7"/>
    </row>
    <row r="14" spans="1:9" s="4" customFormat="1" ht="21.75" customHeight="1" x14ac:dyDescent="0.25">
      <c r="A14" s="30" t="s">
        <v>14</v>
      </c>
      <c r="B14" s="39">
        <v>3.24</v>
      </c>
      <c r="C14" s="39">
        <v>4.0999999999999996</v>
      </c>
      <c r="D14" s="29">
        <f t="shared" si="0"/>
        <v>26.543209876543187</v>
      </c>
      <c r="E14" s="40"/>
      <c r="F14" s="42">
        <f t="shared" si="1"/>
        <v>0.13144859558396838</v>
      </c>
      <c r="G14" s="40"/>
      <c r="H14" s="7"/>
      <c r="I14" s="7"/>
    </row>
    <row r="15" spans="1:9" s="4" customFormat="1" ht="21.75" customHeight="1" x14ac:dyDescent="0.25">
      <c r="A15" s="30" t="s">
        <v>15</v>
      </c>
      <c r="B15" s="39">
        <v>4</v>
      </c>
      <c r="C15" s="39">
        <v>6.13</v>
      </c>
      <c r="D15" s="29">
        <f t="shared" si="0"/>
        <v>53.25</v>
      </c>
      <c r="E15" s="40"/>
      <c r="F15" s="42">
        <f t="shared" si="1"/>
        <v>0.19653168071456736</v>
      </c>
      <c r="G15" s="40"/>
      <c r="H15" s="7"/>
      <c r="I15" s="7"/>
    </row>
    <row r="16" spans="1:9" s="4" customFormat="1" ht="21.75" customHeight="1" x14ac:dyDescent="0.25">
      <c r="A16" s="30" t="s">
        <v>16</v>
      </c>
      <c r="B16" s="39">
        <v>20.94</v>
      </c>
      <c r="C16" s="39">
        <v>8.06</v>
      </c>
      <c r="D16" s="29">
        <f t="shared" si="0"/>
        <v>-61.50907354345749</v>
      </c>
      <c r="E16" s="40"/>
      <c r="F16" s="42">
        <f t="shared" si="1"/>
        <v>0.25840870253824033</v>
      </c>
      <c r="G16" s="40"/>
      <c r="H16" s="7"/>
      <c r="I16" s="7"/>
    </row>
    <row r="17" spans="1:9" s="4" customFormat="1" ht="21.75" customHeight="1" x14ac:dyDescent="0.25">
      <c r="A17" s="30" t="s">
        <v>17</v>
      </c>
      <c r="B17" s="39">
        <v>339.18</v>
      </c>
      <c r="C17" s="39">
        <v>344.91</v>
      </c>
      <c r="D17" s="29">
        <f t="shared" si="0"/>
        <v>1.6893684769149178</v>
      </c>
      <c r="E17" s="40"/>
      <c r="F17" s="42">
        <f t="shared" si="1"/>
        <v>11.058032951918669</v>
      </c>
      <c r="G17" s="40"/>
      <c r="H17" s="7"/>
      <c r="I17" s="7"/>
    </row>
    <row r="18" spans="1:9" s="4" customFormat="1" ht="21.75" customHeight="1" x14ac:dyDescent="0.25">
      <c r="A18" s="30" t="s">
        <v>18</v>
      </c>
      <c r="B18" s="39">
        <v>46.93</v>
      </c>
      <c r="C18" s="39">
        <v>60.88</v>
      </c>
      <c r="D18" s="29">
        <f t="shared" si="0"/>
        <v>29.72512252290646</v>
      </c>
      <c r="E18" s="40"/>
      <c r="F18" s="42">
        <f t="shared" si="1"/>
        <v>1.9518513412565843</v>
      </c>
      <c r="G18" s="40"/>
      <c r="H18" s="7"/>
      <c r="I18" s="7"/>
    </row>
    <row r="19" spans="1:9" s="4" customFormat="1" ht="21.75" customHeight="1" x14ac:dyDescent="0.25">
      <c r="A19" s="30" t="s">
        <v>19</v>
      </c>
      <c r="B19" s="39">
        <v>1.04</v>
      </c>
      <c r="C19" s="39">
        <v>67.03</v>
      </c>
      <c r="D19" s="29">
        <f t="shared" si="0"/>
        <v>6345.1923076923076</v>
      </c>
      <c r="E19" s="40"/>
      <c r="F19" s="42">
        <f t="shared" si="1"/>
        <v>2.1490242346325372</v>
      </c>
      <c r="G19" s="40"/>
      <c r="H19" s="7"/>
      <c r="I19" s="7"/>
    </row>
    <row r="20" spans="1:9" s="4" customFormat="1" ht="21.75" customHeight="1" x14ac:dyDescent="0.25">
      <c r="A20" s="27" t="s">
        <v>20</v>
      </c>
      <c r="B20" s="39">
        <v>19.899999999999999</v>
      </c>
      <c r="C20" s="39">
        <v>9.5500000000000007</v>
      </c>
      <c r="D20" s="29">
        <f t="shared" si="0"/>
        <v>-52.010050251256281</v>
      </c>
      <c r="E20" s="40"/>
      <c r="F20" s="42">
        <f>(C20/C5)*100</f>
        <v>0.30617904581143857</v>
      </c>
      <c r="G20" s="40"/>
      <c r="H20" s="7"/>
      <c r="I20" s="7"/>
    </row>
    <row r="21" spans="1:9" s="4" customFormat="1" ht="21.75" customHeight="1" x14ac:dyDescent="0.25">
      <c r="A21" s="30" t="s">
        <v>21</v>
      </c>
      <c r="B21" s="39">
        <v>19.899999999999999</v>
      </c>
      <c r="C21" s="39">
        <v>9.5500000000000007</v>
      </c>
      <c r="D21" s="29">
        <f t="shared" si="0"/>
        <v>-52.010050251256281</v>
      </c>
      <c r="E21" s="40"/>
      <c r="F21" s="42">
        <f t="shared" si="1"/>
        <v>0.30617904581143857</v>
      </c>
      <c r="G21" s="40"/>
      <c r="H21" s="7"/>
      <c r="I21" s="7"/>
    </row>
    <row r="22" spans="1:9" s="4" customFormat="1" ht="21.75" customHeight="1" x14ac:dyDescent="0.25">
      <c r="A22" s="27" t="s">
        <v>22</v>
      </c>
      <c r="B22" s="39">
        <v>2350.4899999999998</v>
      </c>
      <c r="C22" s="39">
        <v>2575.62</v>
      </c>
      <c r="D22" s="29">
        <f t="shared" si="0"/>
        <v>9.5780028845049383</v>
      </c>
      <c r="E22" s="40"/>
      <c r="F22" s="42">
        <f>(C22/C5)*100</f>
        <v>82.576007745848941</v>
      </c>
      <c r="G22" s="40"/>
      <c r="H22" s="7"/>
      <c r="I22" s="7"/>
    </row>
    <row r="23" spans="1:9" s="4" customFormat="1" ht="21.75" customHeight="1" x14ac:dyDescent="0.25">
      <c r="A23" s="30" t="s">
        <v>23</v>
      </c>
      <c r="B23" s="39">
        <v>1.73</v>
      </c>
      <c r="C23" s="39">
        <v>1.91</v>
      </c>
      <c r="D23" s="29">
        <f t="shared" si="0"/>
        <v>10.404624277456644</v>
      </c>
      <c r="E23" s="40"/>
      <c r="F23" s="42">
        <f t="shared" si="1"/>
        <v>6.1235809162287713E-2</v>
      </c>
      <c r="G23" s="40"/>
      <c r="H23" s="7"/>
      <c r="I23" s="7"/>
    </row>
    <row r="24" spans="1:9" s="4" customFormat="1" ht="21.75" customHeight="1" x14ac:dyDescent="0.25">
      <c r="A24" s="30" t="s">
        <v>24</v>
      </c>
      <c r="B24" s="39">
        <v>2286.58</v>
      </c>
      <c r="C24" s="39">
        <v>2530.8000000000002</v>
      </c>
      <c r="D24" s="29">
        <f t="shared" si="0"/>
        <v>10.680579730427112</v>
      </c>
      <c r="E24" s="40"/>
      <c r="F24" s="42">
        <f t="shared" si="1"/>
        <v>81.139050171684687</v>
      </c>
      <c r="G24" s="40"/>
      <c r="H24" s="7"/>
      <c r="I24" s="7"/>
    </row>
    <row r="25" spans="1:9" s="4" customFormat="1" ht="21.75" customHeight="1" x14ac:dyDescent="0.25">
      <c r="A25" s="33" t="s">
        <v>25</v>
      </c>
      <c r="B25" s="44">
        <v>62.19</v>
      </c>
      <c r="C25" s="44">
        <v>42.91</v>
      </c>
      <c r="D25" s="35">
        <f t="shared" si="0"/>
        <v>-31.001768773114652</v>
      </c>
      <c r="E25" s="45"/>
      <c r="F25" s="35">
        <f t="shared" si="1"/>
        <v>1.3757217650019715</v>
      </c>
      <c r="G25" s="45"/>
      <c r="H25" s="7"/>
      <c r="I25" s="7"/>
    </row>
    <row r="27" spans="1:9" x14ac:dyDescent="0.2">
      <c r="A27" s="8" t="s">
        <v>44</v>
      </c>
    </row>
    <row r="28" spans="1:9" x14ac:dyDescent="0.2">
      <c r="A28" s="3" t="s">
        <v>26</v>
      </c>
    </row>
    <row r="29" spans="1:9" x14ac:dyDescent="0.2">
      <c r="A29" s="3" t="s">
        <v>27</v>
      </c>
    </row>
    <row r="30" spans="1:9" x14ac:dyDescent="0.2">
      <c r="A30" s="3" t="s">
        <v>28</v>
      </c>
    </row>
  </sheetData>
  <mergeCells count="4">
    <mergeCell ref="B3:C3"/>
    <mergeCell ref="D3:E4"/>
    <mergeCell ref="F3:G3"/>
    <mergeCell ref="F4:G4"/>
  </mergeCells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Table 2</vt:lpstr>
      <vt:lpstr>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MAGCAMIT</dc:creator>
  <cp:lastModifiedBy>MARINELA MAGCAMIT</cp:lastModifiedBy>
  <cp:lastPrinted>2025-02-21T03:01:56Z</cp:lastPrinted>
  <dcterms:created xsi:type="dcterms:W3CDTF">2025-02-18T07:04:01Z</dcterms:created>
  <dcterms:modified xsi:type="dcterms:W3CDTF">2025-02-26T05:47:47Z</dcterms:modified>
</cp:coreProperties>
</file>